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ефинансирование" state="visible" r:id="rId4"/>
  </sheets>
  <calcPr calcId="171027"/>
</workbook>
</file>

<file path=xl/sharedStrings.xml><?xml version="1.0" encoding="utf-8"?>
<sst xmlns="http://schemas.openxmlformats.org/spreadsheetml/2006/main" count="26" uniqueCount="26">
  <si>
    <t>Выгода рефинансирования кредита</t>
  </si>
  <si>
    <t>Экономия за вычетом расходов на переоформление</t>
  </si>
  <si>
    <t>Параметр</t>
  </si>
  <si>
    <t>Текущий кредит</t>
  </si>
  <si>
    <t>Новый кредит</t>
  </si>
  <si>
    <t>Комментарий</t>
  </si>
  <si>
    <t>Остаток долга, ₽</t>
  </si>
  <si>
    <t>Новый кредит гасит остаток текущего</t>
  </si>
  <si>
    <t>Ставка, % годовых</t>
  </si>
  <si>
    <t>Смысл появляется при разнице примерно от 1,5 пункта</t>
  </si>
  <si>
    <t>Осталось месяцев</t>
  </si>
  <si>
    <t>При равном сроке сравнение честное</t>
  </si>
  <si>
    <t>Ставка в месяц</t>
  </si>
  <si>
    <t>Платёж, ₽</t>
  </si>
  <si>
    <t>Аннуитетный платёж</t>
  </si>
  <si>
    <t>Переплата за весь срок, ₽</t>
  </si>
  <si>
    <t>Сколько уйдёт банку сверх тела долга</t>
  </si>
  <si>
    <t>Расходы на переоформление, ₽</t>
  </si>
  <si>
    <t>Оценка, новая страховка, госпошлина, справки</t>
  </si>
  <si>
    <t>Экономия на платеже в месяц, ₽</t>
  </si>
  <si>
    <t>Разница между текущим и новым платежом</t>
  </si>
  <si>
    <t>Экономия за срок, ₽</t>
  </si>
  <si>
    <t>Разница переплат за вычетом расходов</t>
  </si>
  <si>
    <t>Окупаемость расходов, месяцев</t>
  </si>
  <si>
    <t>Через столько месяцев переоформление себя оправдает</t>
  </si>
  <si>
    <t>Вывод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</si>
</sst>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₽"/>
  </numFmts>
  <fonts count="5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FFFFFF"/>
    </font>
    <font>
      <b/>
      <color rgb="FF1F2937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4" fillId="3" borderId="1" xfId="0" applyFont="1" applyFill="1" applyBorder="1"/>
    <xf numFmtId="164" fontId="4" fillId="3" borderId="1" xfId="0" applyNumberFormat="1" applyFont="1" applyFill="1" applyBorder="1"/>
    <xf numFmtId="1" fontId="0" fillId="0" borderId="1" xfId="0" applyNumberFormat="1" applyBorder="1"/>
    <xf numFmtId="0" fontId="4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FormatPr defaultRowHeight="15" outlineLevelRow="0" outlineLevelCol="0" x14ac:dyDescent="55"/>
  <cols>
    <col min="1" max="1" width="40" customWidth="1"/>
    <col min="2" max="3" width="18" customWidth="1"/>
    <col min="4" max="4" width="44" customWidth="1"/>
  </cols>
  <sheetData>
    <row r="1" ht="26" customHeight="1" spans="1:4" x14ac:dyDescent="0.25">
      <c r="A1" s="1" t="s">
        <v>0</v>
      </c>
      <c r="B1" s="1"/>
      <c r="C1" s="1"/>
      <c r="D1" s="1"/>
    </row>
    <row r="2" ht="16" customHeight="1" spans="1:4" x14ac:dyDescent="0.25">
      <c r="A2" s="2" t="s">
        <v>1</v>
      </c>
      <c r="B2" s="2"/>
      <c r="C2" s="2"/>
      <c r="D2" s="2"/>
    </row>
    <row r="3" ht="22" customHeight="1" spans="1:4" x14ac:dyDescent="0.25">
      <c r="A3" s="3" t="s">
        <v>2</v>
      </c>
      <c r="B3" s="3" t="s">
        <v>3</v>
      </c>
      <c r="C3" s="3" t="s">
        <v>4</v>
      </c>
      <c r="D3" s="3" t="s">
        <v>5</v>
      </c>
    </row>
    <row r="4" spans="1:4" x14ac:dyDescent="0.25">
      <c r="A4" s="4" t="s">
        <v>6</v>
      </c>
      <c r="B4" s="5">
        <v>2000000</v>
      </c>
      <c r="C4" s="5">
        <f>B4</f>
      </c>
      <c r="D4" s="4" t="s">
        <v>7</v>
      </c>
    </row>
    <row r="5" spans="1:4" x14ac:dyDescent="0.25">
      <c r="A5" s="4" t="s">
        <v>8</v>
      </c>
      <c r="B5" s="4">
        <v>22</v>
      </c>
      <c r="C5" s="4">
        <v>17</v>
      </c>
      <c r="D5" s="4" t="s">
        <v>9</v>
      </c>
    </row>
    <row r="6" spans="1:4" x14ac:dyDescent="0.25">
      <c r="A6" s="4" t="s">
        <v>10</v>
      </c>
      <c r="B6" s="4">
        <v>60</v>
      </c>
      <c r="C6" s="4">
        <v>60</v>
      </c>
      <c r="D6" s="4" t="s">
        <v>11</v>
      </c>
    </row>
    <row r="7" spans="1:4" x14ac:dyDescent="0.25">
      <c r="A7" s="4"/>
      <c r="B7" s="4"/>
      <c r="C7" s="4"/>
      <c r="D7" s="4"/>
    </row>
    <row r="8" spans="1:4" x14ac:dyDescent="0.25">
      <c r="A8" s="4" t="s">
        <v>12</v>
      </c>
      <c r="B8" s="4">
        <f>B5/100/12</f>
      </c>
      <c r="C8" s="4">
        <f>C5/100/12</f>
      </c>
      <c r="D8" s="4"/>
    </row>
    <row r="9" spans="1:4" x14ac:dyDescent="0.25">
      <c r="A9" s="6" t="s">
        <v>13</v>
      </c>
      <c r="B9" s="7">
        <f>B4*B8*(1+B8)^B6/((1+B8)^B6-1)</f>
      </c>
      <c r="C9" s="7">
        <f>C4*C8*(1+C8)^C6/((1+C8)^C6-1)</f>
      </c>
      <c r="D9" s="6" t="s">
        <v>14</v>
      </c>
    </row>
    <row r="10" spans="1:4" x14ac:dyDescent="0.25">
      <c r="A10" s="4" t="s">
        <v>15</v>
      </c>
      <c r="B10" s="5">
        <f>B9*B6-B4</f>
      </c>
      <c r="C10" s="5">
        <f>C9*C6-C4</f>
      </c>
      <c r="D10" s="4" t="s">
        <v>16</v>
      </c>
    </row>
    <row r="11" spans="1:4" x14ac:dyDescent="0.25">
      <c r="A11" s="4"/>
      <c r="B11" s="4"/>
      <c r="C11" s="4"/>
      <c r="D11" s="4"/>
    </row>
    <row r="12" spans="1:4" x14ac:dyDescent="0.25">
      <c r="A12" s="4" t="s">
        <v>17</v>
      </c>
      <c r="B12" s="5">
        <v>30000</v>
      </c>
      <c r="C12" s="4"/>
      <c r="D12" s="4" t="s">
        <v>18</v>
      </c>
    </row>
    <row r="13" spans="1:4" x14ac:dyDescent="0.25">
      <c r="A13" s="4" t="s">
        <v>19</v>
      </c>
      <c r="B13" s="5">
        <f>B9-C9</f>
      </c>
      <c r="C13" s="4"/>
      <c r="D13" s="4" t="s">
        <v>20</v>
      </c>
    </row>
    <row r="14" spans="1:4" x14ac:dyDescent="0.25">
      <c r="A14" s="6" t="s">
        <v>21</v>
      </c>
      <c r="B14" s="7">
        <f>B10-C10-B12</f>
      </c>
      <c r="C14" s="4"/>
      <c r="D14" s="6" t="s">
        <v>22</v>
      </c>
    </row>
    <row r="15" spans="1:4" x14ac:dyDescent="0.25">
      <c r="A15" s="4" t="s">
        <v>23</v>
      </c>
      <c r="B15" s="8">
        <f>IF(B13&lt;=0,0,ROUNDUP(B12/B13,0))</f>
      </c>
      <c r="C15" s="4"/>
      <c r="D15" s="4" t="s">
        <v>24</v>
      </c>
    </row>
    <row r="17" spans="1:4" x14ac:dyDescent="0.25">
      <c r="A17" s="9" t="s">
        <v>25</v>
      </c>
      <c r="B17" s="9">
        <f>IF(B14&gt;0,"Рефинансирование выгодно","Выгоды нет: экономия не покрывает расходы")</f>
      </c>
      <c r="C17" s="9"/>
      <c r="D17" s="9"/>
    </row>
  </sheetData>
  <mergeCells count="3">
    <mergeCell ref="A1:D1"/>
    <mergeCell ref="A2:D2"/>
    <mergeCell ref="B17:D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Рефинансирование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