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Рост" state="visible" r:id="rId4"/>
  </sheets>
  <calcPr calcId="171027"/>
</workbook>
</file>

<file path=xl/sharedStrings.xml><?xml version="1.0" encoding="utf-8"?>
<sst xmlns="http://schemas.openxmlformats.org/spreadsheetml/2006/main" count="9" uniqueCount="9">
  <si>
    <t>Сложный процент: рост капитала</t>
  </si>
  <si>
    <t>Стартовая сумма и взносы под проценты по годам</t>
  </si>
  <si>
    <t>Стартовая сумма, ₽</t>
  </si>
  <si>
    <t>Год</t>
  </si>
  <si>
    <t>Вложено всего, ₽</t>
  </si>
  <si>
    <t>Капитал, ₽</t>
  </si>
  <si>
    <t>Проценты всего, ₽</t>
  </si>
  <si>
    <t>Взнос в месяц, ₽</t>
  </si>
  <si>
    <t>Доходность, %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</si>
</sst>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"/>
  </numFmts>
  <fonts count="4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FormatPr defaultRowHeight="15" outlineLevelRow="0" outlineLevelCol="0" x14ac:dyDescent="55"/>
  <cols>
    <col min="1" max="1" width="34" customWidth="1"/>
    <col min="2" max="2" width="18" customWidth="1"/>
    <col min="3" max="3" width="4" customWidth="1"/>
    <col min="4" max="4" width="10" customWidth="1"/>
    <col min="5" max="7" width="18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7" x14ac:dyDescent="0.25">
      <c r="A4" s="3" t="s">
        <v>2</v>
      </c>
      <c r="B4" s="4">
        <v>100000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x14ac:dyDescent="0.25">
      <c r="A5" s="5" t="s">
        <v>7</v>
      </c>
      <c r="B5" s="6">
        <v>20000</v>
      </c>
      <c r="D5" s="5">
        <v>1</v>
      </c>
      <c r="E5" s="6">
        <f>B$4+B$5*12*1</f>
      </c>
      <c r="F5" s="6">
        <f>-FV(B$6/100/12,12,B$5,B$4)</f>
      </c>
      <c r="G5" s="6">
        <f>F5-E5</f>
      </c>
    </row>
    <row r="6" spans="1:7" x14ac:dyDescent="0.25">
      <c r="A6" s="5" t="s">
        <v>8</v>
      </c>
      <c r="B6" s="7">
        <v>12</v>
      </c>
      <c r="D6" s="5">
        <v>2</v>
      </c>
      <c r="E6" s="6">
        <f>B$4+B$5*12*2</f>
      </c>
      <c r="F6" s="6">
        <f>-FV(B$6/100/12,24,B$5,B$4)</f>
      </c>
      <c r="G6" s="6">
        <f>F6-E6</f>
      </c>
    </row>
    <row r="7" spans="4:7" x14ac:dyDescent="0.25">
      <c r="D7" s="5">
        <v>3</v>
      </c>
      <c r="E7" s="6">
        <f>B$4+B$5*12*3</f>
      </c>
      <c r="F7" s="6">
        <f>-FV(B$6/100/12,36,B$5,B$4)</f>
      </c>
      <c r="G7" s="6">
        <f>F7-E7</f>
      </c>
    </row>
    <row r="8" spans="4:7" x14ac:dyDescent="0.25">
      <c r="D8" s="5">
        <v>4</v>
      </c>
      <c r="E8" s="6">
        <f>B$4+B$5*12*4</f>
      </c>
      <c r="F8" s="6">
        <f>-FV(B$6/100/12,48,B$5,B$4)</f>
      </c>
      <c r="G8" s="6">
        <f>F8-E8</f>
      </c>
    </row>
    <row r="9" spans="4:7" x14ac:dyDescent="0.25">
      <c r="D9" s="5">
        <v>5</v>
      </c>
      <c r="E9" s="6">
        <f>B$4+B$5*12*5</f>
      </c>
      <c r="F9" s="6">
        <f>-FV(B$6/100/12,60,B$5,B$4)</f>
      </c>
      <c r="G9" s="6">
        <f>F9-E9</f>
      </c>
    </row>
    <row r="10" spans="4:7" x14ac:dyDescent="0.25">
      <c r="D10" s="5">
        <v>6</v>
      </c>
      <c r="E10" s="6">
        <f>B$4+B$5*12*6</f>
      </c>
      <c r="F10" s="6">
        <f>-FV(B$6/100/12,72,B$5,B$4)</f>
      </c>
      <c r="G10" s="6">
        <f>F10-E10</f>
      </c>
    </row>
    <row r="11" spans="4:7" x14ac:dyDescent="0.25">
      <c r="D11" s="5">
        <v>7</v>
      </c>
      <c r="E11" s="6">
        <f>B$4+B$5*12*7</f>
      </c>
      <c r="F11" s="6">
        <f>-FV(B$6/100/12,84,B$5,B$4)</f>
      </c>
      <c r="G11" s="6">
        <f>F11-E11</f>
      </c>
    </row>
    <row r="12" spans="4:7" x14ac:dyDescent="0.25">
      <c r="D12" s="5">
        <v>8</v>
      </c>
      <c r="E12" s="6">
        <f>B$4+B$5*12*8</f>
      </c>
      <c r="F12" s="6">
        <f>-FV(B$6/100/12,96,B$5,B$4)</f>
      </c>
      <c r="G12" s="6">
        <f>F12-E12</f>
      </c>
    </row>
    <row r="13" spans="4:7" x14ac:dyDescent="0.25">
      <c r="D13" s="5">
        <v>9</v>
      </c>
      <c r="E13" s="6">
        <f>B$4+B$5*12*9</f>
      </c>
      <c r="F13" s="6">
        <f>-FV(B$6/100/12,108,B$5,B$4)</f>
      </c>
      <c r="G13" s="6">
        <f>F13-E13</f>
      </c>
    </row>
    <row r="14" spans="4:7" x14ac:dyDescent="0.25">
      <c r="D14" s="5">
        <v>10</v>
      </c>
      <c r="E14" s="6">
        <f>B$4+B$5*12*10</f>
      </c>
      <c r="F14" s="6">
        <f>-FV(B$6/100/12,120,B$5,B$4)</f>
      </c>
      <c r="G14" s="6">
        <f>F14-E14</f>
      </c>
    </row>
    <row r="15" spans="4:7" x14ac:dyDescent="0.25">
      <c r="D15" s="5">
        <v>11</v>
      </c>
      <c r="E15" s="6">
        <f>B$4+B$5*12*11</f>
      </c>
      <c r="F15" s="6">
        <f>-FV(B$6/100/12,132,B$5,B$4)</f>
      </c>
      <c r="G15" s="6">
        <f>F15-E15</f>
      </c>
    </row>
    <row r="16" spans="4:7" x14ac:dyDescent="0.25">
      <c r="D16" s="5">
        <v>12</v>
      </c>
      <c r="E16" s="6">
        <f>B$4+B$5*12*12</f>
      </c>
      <c r="F16" s="6">
        <f>-FV(B$6/100/12,144,B$5,B$4)</f>
      </c>
      <c r="G16" s="6">
        <f>F16-E16</f>
      </c>
    </row>
    <row r="17" spans="4:7" x14ac:dyDescent="0.25">
      <c r="D17" s="5">
        <v>13</v>
      </c>
      <c r="E17" s="6">
        <f>B$4+B$5*12*13</f>
      </c>
      <c r="F17" s="6">
        <f>-FV(B$6/100/12,156,B$5,B$4)</f>
      </c>
      <c r="G17" s="6">
        <f>F17-E17</f>
      </c>
    </row>
    <row r="18" spans="4:7" x14ac:dyDescent="0.25">
      <c r="D18" s="5">
        <v>14</v>
      </c>
      <c r="E18" s="6">
        <f>B$4+B$5*12*14</f>
      </c>
      <c r="F18" s="6">
        <f>-FV(B$6/100/12,168,B$5,B$4)</f>
      </c>
      <c r="G18" s="6">
        <f>F18-E18</f>
      </c>
    </row>
    <row r="19" spans="4:7" x14ac:dyDescent="0.25">
      <c r="D19" s="5">
        <v>15</v>
      </c>
      <c r="E19" s="6">
        <f>B$4+B$5*12*15</f>
      </c>
      <c r="F19" s="6">
        <f>-FV(B$6/100/12,180,B$5,B$4)</f>
      </c>
      <c r="G19" s="6">
        <f>F19-E19</f>
      </c>
    </row>
    <row r="20" spans="4:7" x14ac:dyDescent="0.25">
      <c r="D20" s="5">
        <v>16</v>
      </c>
      <c r="E20" s="6">
        <f>B$4+B$5*12*16</f>
      </c>
      <c r="F20" s="6">
        <f>-FV(B$6/100/12,192,B$5,B$4)</f>
      </c>
      <c r="G20" s="6">
        <f>F20-E20</f>
      </c>
    </row>
    <row r="21" spans="4:7" x14ac:dyDescent="0.25">
      <c r="D21" s="5">
        <v>17</v>
      </c>
      <c r="E21" s="6">
        <f>B$4+B$5*12*17</f>
      </c>
      <c r="F21" s="6">
        <f>-FV(B$6/100/12,204,B$5,B$4)</f>
      </c>
      <c r="G21" s="6">
        <f>F21-E21</f>
      </c>
    </row>
    <row r="22" spans="4:7" x14ac:dyDescent="0.25">
      <c r="D22" s="5">
        <v>18</v>
      </c>
      <c r="E22" s="6">
        <f>B$4+B$5*12*18</f>
      </c>
      <c r="F22" s="6">
        <f>-FV(B$6/100/12,216,B$5,B$4)</f>
      </c>
      <c r="G22" s="6">
        <f>F22-E22</f>
      </c>
    </row>
    <row r="23" spans="4:7" x14ac:dyDescent="0.25">
      <c r="D23" s="5">
        <v>19</v>
      </c>
      <c r="E23" s="6">
        <f>B$4+B$5*12*19</f>
      </c>
      <c r="F23" s="6">
        <f>-FV(B$6/100/12,228,B$5,B$4)</f>
      </c>
      <c r="G23" s="6">
        <f>F23-E23</f>
      </c>
    </row>
    <row r="24" spans="4:7" x14ac:dyDescent="0.25">
      <c r="D24" s="5">
        <v>20</v>
      </c>
      <c r="E24" s="6">
        <f>B$4+B$5*12*20</f>
      </c>
      <c r="F24" s="6">
        <f>-FV(B$6/100/12,240,B$5,B$4)</f>
      </c>
      <c r="G24" s="6">
        <f>F24-E24</f>
      </c>
    </row>
  </sheetData>
  <mergeCells count="2">
    <mergeCell ref="A1:G1"/>
    <mergeCell ref="A2:G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Рост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